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jp52794\Desktop\New folder (2)\"/>
    </mc:Choice>
  </mc:AlternateContent>
  <bookViews>
    <workbookView xWindow="0" yWindow="0" windowWidth="17256" windowHeight="5772"/>
  </bookViews>
  <sheets>
    <sheet name="Reimbursement Form" sheetId="1" r:id="rId1"/>
    <sheet name="Exhibit &amp; Notice of Award Info" sheetId="5" r:id="rId2"/>
    <sheet name="Definitions" sheetId="3" r:id="rId3"/>
    <sheet name="List" sheetId="2" state="hidden" r:id="rId4"/>
  </sheets>
  <definedNames>
    <definedName name="_xlnm._FilterDatabase" localSheetId="3" hidden="1">List!$A$1:$C$42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 l="1"/>
  <c r="B33" i="5" l="1"/>
  <c r="B22" i="1" s="1"/>
  <c r="G81" i="2" l="1"/>
  <c r="G80" i="2"/>
  <c r="G79" i="2"/>
  <c r="G78" i="2"/>
  <c r="G77" i="2"/>
  <c r="G76" i="2"/>
  <c r="G75" i="2"/>
  <c r="G74" i="2"/>
  <c r="G73" i="2"/>
  <c r="G72" i="2"/>
  <c r="G71" i="2"/>
  <c r="G70" i="2"/>
  <c r="G69" i="2"/>
  <c r="G68" i="2"/>
  <c r="G67" i="2"/>
  <c r="G66" i="2"/>
  <c r="G65" i="2"/>
  <c r="G64" i="2"/>
  <c r="G63" i="2"/>
  <c r="G62" i="2"/>
  <c r="G61" i="2"/>
  <c r="G60" i="2"/>
  <c r="G59" i="2"/>
  <c r="G58" i="2"/>
  <c r="G57" i="2"/>
  <c r="G56" i="2"/>
  <c r="B18" i="1" l="1"/>
  <c r="D22" i="1" s="1"/>
</calcChain>
</file>

<file path=xl/sharedStrings.xml><?xml version="1.0" encoding="utf-8"?>
<sst xmlns="http://schemas.openxmlformats.org/spreadsheetml/2006/main" count="270" uniqueCount="137">
  <si>
    <t>DBHDS Federal Reimbursement Template</t>
  </si>
  <si>
    <t>CSB Name</t>
  </si>
  <si>
    <t>Reporting Month</t>
  </si>
  <si>
    <t>Date Submitted</t>
  </si>
  <si>
    <t>Grant</t>
  </si>
  <si>
    <t>CFDA Number</t>
  </si>
  <si>
    <t>Cost Expended During Reporting Month:</t>
  </si>
  <si>
    <t>Personnel</t>
  </si>
  <si>
    <t>Subaward/Contract</t>
  </si>
  <si>
    <t>Facility</t>
  </si>
  <si>
    <t>Travel/Training</t>
  </si>
  <si>
    <t>Equipment</t>
  </si>
  <si>
    <t>Supplies</t>
  </si>
  <si>
    <t>Indirect Costs</t>
  </si>
  <si>
    <r>
      <t>Misc</t>
    </r>
    <r>
      <rPr>
        <vertAlign val="superscript"/>
        <sz val="11"/>
        <color theme="1"/>
        <rFont val="Calibri"/>
        <family val="2"/>
        <scheme val="minor"/>
      </rPr>
      <t>1</t>
    </r>
  </si>
  <si>
    <t>Misc requires a line level detail (add details below)</t>
  </si>
  <si>
    <t>Total Requested Reimbursement</t>
  </si>
  <si>
    <t>1: Line Level Detail for Misc:</t>
  </si>
  <si>
    <t>Exhibit D Total:</t>
  </si>
  <si>
    <t>Reconciliation:</t>
  </si>
  <si>
    <t>Name of CSB Representative:</t>
  </si>
  <si>
    <t>Date of Request:</t>
  </si>
  <si>
    <t>Name of DBHDS Approver:</t>
  </si>
  <si>
    <t>Date of Approval:</t>
  </si>
  <si>
    <t>Exhibit D/Performance Contract Exhibit/Notice of Award Detail</t>
  </si>
  <si>
    <r>
      <t>Exhibit D/PC Exhibit/Notice of Award Number</t>
    </r>
    <r>
      <rPr>
        <vertAlign val="superscript"/>
        <sz val="11"/>
        <color theme="1"/>
        <rFont val="Calibri"/>
        <family val="2"/>
        <scheme val="minor"/>
      </rPr>
      <t>1/</t>
    </r>
  </si>
  <si>
    <t>Amount Requested for Reimbursement</t>
  </si>
  <si>
    <t>Total:</t>
  </si>
  <si>
    <t>1/ Add additional rows as needed for Exhibit Ds/PC Exhibits/Notices of Award</t>
  </si>
  <si>
    <r>
      <rPr>
        <b/>
        <u/>
        <sz val="11"/>
        <color theme="1"/>
        <rFont val="Calibri"/>
        <family val="2"/>
        <scheme val="minor"/>
      </rPr>
      <t>Personnel</t>
    </r>
    <r>
      <rPr>
        <sz val="11"/>
        <color theme="1"/>
        <rFont val="Calibri"/>
        <family val="2"/>
        <scheme val="minor"/>
      </rPr>
      <t xml:space="preserve"> - Compensation for personal services includes all remuneration, paid currently or accrued, for services of employees rendered during the period of performance under the Federal award, including but not necessarily limited to wages and salaries. Compensation for personal services may also include fringe benefits which are addressed in 2 CFR 200.431.  For additional information on allowablility please refer to 2 CFR 200.430 and 2 CFR 200.431 (https://www.ecfr.gov/cgi-bin/text-idx?node=se2.1.200_1430&amp;rgn=div8).</t>
    </r>
  </si>
  <si>
    <r>
      <rPr>
        <b/>
        <u/>
        <sz val="11"/>
        <color theme="1"/>
        <rFont val="Calibri"/>
        <family val="2"/>
        <scheme val="minor"/>
      </rPr>
      <t>Subaward/Contract</t>
    </r>
    <r>
      <rPr>
        <sz val="11"/>
        <color theme="1"/>
        <rFont val="Calibri"/>
        <family val="2"/>
        <scheme val="minor"/>
      </rPr>
      <t xml:space="preserve"> - A legal instrument by which a recipient or subrecipient purchases property or services needed to carry out the project or program under a Federal award (Contract) or an award provided by a pass-through entity to a subrecipient for the subrecipient to carry out part of a Federal award received by the pass-through entity (Subrecipient) (2 CFR 200.1, https://www.ecfr.gov/cgi-bin/retrieveECFR?gp=&amp;SID=45c76f164b55992be04cb20ac28c3a2e&amp;mc=true&amp;n=pt2.1.200&amp;r=PART&amp;ty=HTML#se2.1.200_11).</t>
    </r>
  </si>
  <si>
    <r>
      <rPr>
        <b/>
        <u/>
        <sz val="11"/>
        <color theme="1"/>
        <rFont val="Calibri"/>
        <family val="2"/>
        <scheme val="minor"/>
      </rPr>
      <t>Facility</t>
    </r>
    <r>
      <rPr>
        <sz val="11"/>
        <color theme="1"/>
        <rFont val="Calibri"/>
        <family val="2"/>
        <scheme val="minor"/>
      </rPr>
      <t xml:space="preserve"> - Costs associated with lease agreements, rent, janitorial services, and minor repairs and maintenance.  Federal funds used for renovations or repairs must not be used for items that improve or increase the value of a property and should not exceed $75,000 without DBHDS and federal approval.</t>
    </r>
  </si>
  <si>
    <r>
      <rPr>
        <b/>
        <u/>
        <sz val="11"/>
        <color theme="1"/>
        <rFont val="Calibri"/>
        <family val="2"/>
        <scheme val="minor"/>
      </rPr>
      <t>Travel</t>
    </r>
    <r>
      <rPr>
        <sz val="11"/>
        <color theme="1"/>
        <rFont val="Calibri"/>
        <family val="2"/>
        <scheme val="minor"/>
      </rPr>
      <t xml:space="preserve"> -The ordinary and necessary expenses associated with travel from the point of business to another location for business activities related to the grant including airfare, hotel, mileage, per diem meal costs, and other associated expenditures.  The lodging rates and per diem meal/incidental costs must not exceed the rates provided for the given area by the federal General Services Administration (45 CFR 75.474, https://www.ecfr.gov/cgi-bin/text-idx?node=pt45.1.75#se45.1.75_1474).</t>
    </r>
  </si>
  <si>
    <r>
      <rPr>
        <b/>
        <u/>
        <sz val="11"/>
        <color theme="1"/>
        <rFont val="Calibri"/>
        <family val="2"/>
        <scheme val="minor"/>
      </rPr>
      <t>Training</t>
    </r>
    <r>
      <rPr>
        <sz val="11"/>
        <color theme="1"/>
        <rFont val="Calibri"/>
        <family val="2"/>
        <scheme val="minor"/>
      </rPr>
      <t xml:space="preserve"> - Costs related to conferences, classes, and other activities related to efforts enhance the skill set or knowledge of staff or individuals involved in the administration of the federally funded program.</t>
    </r>
  </si>
  <si>
    <r>
      <rPr>
        <b/>
        <u/>
        <sz val="11"/>
        <color theme="1"/>
        <rFont val="Calibri"/>
        <family val="2"/>
        <scheme val="minor"/>
      </rPr>
      <t>Equipment</t>
    </r>
    <r>
      <rPr>
        <sz val="11"/>
        <color theme="1"/>
        <rFont val="Calibri"/>
        <family val="2"/>
        <scheme val="minor"/>
      </rPr>
      <t xml:space="preserve"> -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(2 CFR 200.1, https://www.ecfr.gov/cgi-bin/retrieveECFR?gp=&amp;SID=45c76f164b55992be04cb20ac28c3a2e&amp;mc=true&amp;n=pt2.1.200&amp;r=PART&amp;ty=HTML#se2.1.200_11).  Equipment purchases are unallowable without prior federal approval (45 CFR 75.439, https://www.ecfr.gov/cgi-bin/text-idx?node=pt45.1.75#se45.1.75_1439)</t>
    </r>
  </si>
  <si>
    <r>
      <rPr>
        <b/>
        <u/>
        <sz val="11"/>
        <color theme="1"/>
        <rFont val="Calibri"/>
        <family val="2"/>
        <scheme val="minor"/>
      </rPr>
      <t>Supplies</t>
    </r>
    <r>
      <rPr>
        <sz val="11"/>
        <color theme="1"/>
        <rFont val="Calibri"/>
        <family val="2"/>
        <scheme val="minor"/>
      </rPr>
      <t xml:space="preserve"> - All tangible personal property other than those described in the definition of equipment in this section. A computing device is a supply if the acquisition cost is less than the lesser of the capitalization level established by the non-Federal entity for financial statement purposes or $5,000, regardless of the length of its useful life (2 CFR 200.1, https://www.ecfr.gov/cgi-bin/retrieveECFR?gp=&amp;SID=45c76f164b55992be04cb20ac28c3a2e&amp;mc=true&amp;n=pt2.1.200&amp;r=PART&amp;ty=HTML#se2.1.200_11).</t>
    </r>
  </si>
  <si>
    <r>
      <rPr>
        <b/>
        <u/>
        <sz val="11"/>
        <color theme="1"/>
        <rFont val="Calibri"/>
        <family val="2"/>
        <scheme val="minor"/>
      </rPr>
      <t>Indirect Costs</t>
    </r>
    <r>
      <rPr>
        <sz val="11"/>
        <color theme="1"/>
        <rFont val="Calibri"/>
        <family val="2"/>
        <scheme val="minor"/>
      </rPr>
      <t xml:space="preserve"> - Those costs incurred for a common or joint purpose benefitting more than one cost objective, and not readily assignable to the cost objectives specifically benefitted, without effort disproportionate to the results achieved (2 CFR 200.1, https://www.ecfr.gov/cgi-bin/retrieveECFR?gp=&amp;SID=45c76f164b55992be04cb20ac28c3a2e&amp;mc=true&amp;n=pt2.1.200&amp;r=PART&amp;ty=HTML#se2.1.200_11).</t>
    </r>
  </si>
  <si>
    <r>
      <rPr>
        <b/>
        <u/>
        <sz val="11"/>
        <color theme="1"/>
        <rFont val="Calibri"/>
        <family val="2"/>
        <scheme val="minor"/>
      </rPr>
      <t>Misc</t>
    </r>
    <r>
      <rPr>
        <sz val="11"/>
        <color theme="1"/>
        <rFont val="Calibri"/>
        <family val="2"/>
        <scheme val="minor"/>
      </rPr>
      <t>. -All other allowable costs under the grant not otherwise categorized.</t>
    </r>
  </si>
  <si>
    <t>CSBs</t>
  </si>
  <si>
    <t>Region</t>
  </si>
  <si>
    <t>Sub-Region</t>
  </si>
  <si>
    <t>CSB Code</t>
  </si>
  <si>
    <t>Region 1</t>
  </si>
  <si>
    <t>Alleghany</t>
  </si>
  <si>
    <t>Harrisonburg</t>
  </si>
  <si>
    <t>Horizon BH</t>
  </si>
  <si>
    <t>Northwestern</t>
  </si>
  <si>
    <t>Rappahannock Area</t>
  </si>
  <si>
    <t>Rappahannock Rapidan</t>
  </si>
  <si>
    <t xml:space="preserve">Region Ten </t>
  </si>
  <si>
    <t>Rockbridge</t>
  </si>
  <si>
    <t>Valley</t>
  </si>
  <si>
    <t>Region 2</t>
  </si>
  <si>
    <t>Alexandria</t>
  </si>
  <si>
    <t>Arlington</t>
  </si>
  <si>
    <t>Fairfax</t>
  </si>
  <si>
    <t>Loudoun</t>
  </si>
  <si>
    <t>Prince William</t>
  </si>
  <si>
    <t>Region 3</t>
  </si>
  <si>
    <t>Blue Ridge</t>
  </si>
  <si>
    <t>Cumberland</t>
  </si>
  <si>
    <t>Danville</t>
  </si>
  <si>
    <t>Dickenson</t>
  </si>
  <si>
    <t>Highlands</t>
  </si>
  <si>
    <t>Mount Rogers</t>
  </si>
  <si>
    <t>New River</t>
  </si>
  <si>
    <t>Piedmont</t>
  </si>
  <si>
    <t>Planning District 1</t>
  </si>
  <si>
    <t>Southside</t>
  </si>
  <si>
    <t>Region 4</t>
  </si>
  <si>
    <t>Chesterfield</t>
  </si>
  <si>
    <t>Crossroads</t>
  </si>
  <si>
    <t>District 19</t>
  </si>
  <si>
    <t>Goochland</t>
  </si>
  <si>
    <t>Hanover</t>
  </si>
  <si>
    <t>Henrico</t>
  </si>
  <si>
    <t>Richmond BHA</t>
  </si>
  <si>
    <t>Region 5</t>
  </si>
  <si>
    <t>Chesapeake</t>
  </si>
  <si>
    <t>Colonial</t>
  </si>
  <si>
    <t>Eastern Shore</t>
  </si>
  <si>
    <t>Hampton</t>
  </si>
  <si>
    <t>Middle Peninsula</t>
  </si>
  <si>
    <t>Norfolk</t>
  </si>
  <si>
    <t>Portsmouth</t>
  </si>
  <si>
    <t>Virginia Beach</t>
  </si>
  <si>
    <t>Western Tidewater</t>
  </si>
  <si>
    <t>a</t>
  </si>
  <si>
    <t>b</t>
  </si>
  <si>
    <t>Regions</t>
  </si>
  <si>
    <t>Sub-Regions</t>
  </si>
  <si>
    <t>Sub-Region 3.a.</t>
  </si>
  <si>
    <t>Sub-Region 3.b.</t>
  </si>
  <si>
    <t>Month</t>
  </si>
  <si>
    <t>Program Type</t>
  </si>
  <si>
    <t>Grant Type</t>
  </si>
  <si>
    <t>Helper Column</t>
  </si>
  <si>
    <t>Project Number</t>
  </si>
  <si>
    <t>January</t>
  </si>
  <si>
    <t>Mental Health Block Grant (2021)</t>
  </si>
  <si>
    <t>Prevention</t>
  </si>
  <si>
    <t>Mental Health Block Grant (2020)</t>
  </si>
  <si>
    <t>None</t>
  </si>
  <si>
    <t>February</t>
  </si>
  <si>
    <t>Mental Health Block Grant (2022)</t>
  </si>
  <si>
    <t>Recovery</t>
  </si>
  <si>
    <t>March</t>
  </si>
  <si>
    <t>Mental Health Block Grant (CAA COVID Supplemental)</t>
  </si>
  <si>
    <t>Treatment</t>
  </si>
  <si>
    <t>April</t>
  </si>
  <si>
    <t>Mental Health Block Grant (ARPA COVID Supplemental)</t>
  </si>
  <si>
    <t>May</t>
  </si>
  <si>
    <t>State and Local Fiscal Recovery Fund</t>
  </si>
  <si>
    <t>Substance Abuse Block Grant (2020)</t>
  </si>
  <si>
    <t>June</t>
  </si>
  <si>
    <t>Substance Abuse Block Grant (2021)</t>
  </si>
  <si>
    <t>July</t>
  </si>
  <si>
    <t>Substance Abuse Block Grant (2022)</t>
  </si>
  <si>
    <t>August</t>
  </si>
  <si>
    <t>Substance Abuse Block Grant (CAA COVID Supplemental)</t>
  </si>
  <si>
    <t>September</t>
  </si>
  <si>
    <t>Substance Abuse Block Grant (ARPA COVID Supplemental)</t>
  </si>
  <si>
    <t>October</t>
  </si>
  <si>
    <t>November</t>
  </si>
  <si>
    <t>December</t>
  </si>
  <si>
    <t>Projects for Assistance in Transition from Homelessness (PATH) Grant (2019)</t>
  </si>
  <si>
    <t>Projects for Assistance in Transition from Homelessness (PATH) Grant (2020)</t>
  </si>
  <si>
    <t>Projects for Assistance in Transition from Homelessness (PATH) Grant (2021)</t>
  </si>
  <si>
    <t>State Opioid Response Grant No Cost Extenstion (Year 2)</t>
  </si>
  <si>
    <t>State Opioid Response Grant No Cost Extension (Year 2)</t>
  </si>
  <si>
    <t>State Opioid Response Grant (Year 3)</t>
  </si>
  <si>
    <t>State Opioid Response Grant (Year 4)</t>
  </si>
  <si>
    <t>COVID Emergency Grant</t>
  </si>
  <si>
    <t>COVID Emergency Grant (Supplemental)</t>
  </si>
  <si>
    <t xml:space="preserve">Administrative </t>
  </si>
  <si>
    <t>D0012-755</t>
  </si>
  <si>
    <t>D0013-755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</si>
</sst>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_(&quot;$&quot;* #,##0.0000_);_(&quot;$&quot;* \(#,##0.0000\);_(&quot;$&quot;* &quot;-&quot;??_);_(@_)"/>
    <numFmt numFmtId="165"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sz val="16"/>
      <color theme="1"/>
      <name val="Calibri"/>
      <family val="2"/>
      <scheme val="minor"/>
    </font>
    <font>
      <sz val="10"/>
      <name val="Arial"/>
      <family val="2"/>
    </font>
    <font>
      <b/>
      <u/>
      <sz val="10"/>
      <name val="Arial"/>
      <family val="2"/>
    </font>
    <font>
      <sz val="11"/>
      <color theme="1"/>
      <name val="Arial Narrow"/>
      <family val="2"/>
    </font>
    <font>
      <b/>
      <u/>
      <sz val="11"/>
      <color theme="1"/>
      <name val="Calibri"/>
      <family val="2"/>
      <scheme val="minor"/>
    </font>
    <font>
      <sz val="11"/>
      <color rgb="FF000000"/>
      <name val="Arial Narrow"/>
      <family val="2"/>
    </font>
    <font>
      <b/>
      <sz val="12"/>
      <name val="Calibri"/>
      <family val="2"/>
      <scheme val="minor"/>
    </font>
    <font>
      <sz val="12"/>
      <name val="Calibri"/>
      <family val="2"/>
      <scheme val="minor"/>
    </font>
    <font>
      <sz val="16"/>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4">
    <xf numFmtId="0" fontId="0" fillId="0" borderId="0"/>
    <xf numFmtId="44" fontId="1" fillId="0" borderId="0" applyFont="0" applyFill="0" applyBorder="0" applyAlignment="0" applyProtection="0"/>
    <xf numFmtId="0" fontId="5" fillId="0" borderId="0"/>
    <xf numFmtId="0" fontId="7" fillId="0" borderId="0"/>
  </cellStyleXfs>
  <cellXfs count="39">
    <xf numFmtId="0" fontId="0" fillId="0" borderId="0" xfId="0"/>
    <xf numFmtId="0" fontId="0" fillId="0" borderId="0" xfId="0" applyAlignment="1">
      <alignment horizontal="left" indent="1"/>
    </xf>
    <xf numFmtId="0" fontId="0" fillId="2" borderId="2" xfId="0" applyFill="1" applyBorder="1"/>
    <xf numFmtId="0" fontId="0" fillId="0" borderId="0" xfId="0" applyAlignment="1">
      <alignment horizontal="left" vertical="top" indent="1"/>
    </xf>
    <xf numFmtId="0" fontId="2" fillId="0" borderId="0" xfId="0" applyFont="1"/>
    <xf numFmtId="0" fontId="0" fillId="2" borderId="1" xfId="0" applyFill="1" applyBorder="1" applyAlignment="1">
      <alignment wrapText="1"/>
    </xf>
    <xf numFmtId="0" fontId="2" fillId="0" borderId="0" xfId="0" applyFont="1" applyAlignment="1">
      <alignment horizontal="left"/>
    </xf>
    <xf numFmtId="164" fontId="0" fillId="0" borderId="0" xfId="1" applyNumberFormat="1" applyFont="1" applyFill="1" applyBorder="1"/>
    <xf numFmtId="0" fontId="6" fillId="0" borderId="0" xfId="2" applyFont="1"/>
    <xf numFmtId="0" fontId="6" fillId="0" borderId="0" xfId="2" applyFont="1" applyAlignment="1">
      <alignment horizontal="center"/>
    </xf>
    <xf numFmtId="0" fontId="5" fillId="0" borderId="0" xfId="2"/>
    <xf numFmtId="0" fontId="5" fillId="0" borderId="0" xfId="2" applyAlignment="1">
      <alignment horizontal="center"/>
    </xf>
    <xf numFmtId="0" fontId="7" fillId="0" borderId="0" xfId="3"/>
    <xf numFmtId="0" fontId="5" fillId="3" borderId="0" xfId="2" applyFill="1" applyAlignment="1">
      <alignment horizontal="center"/>
    </xf>
    <xf numFmtId="0" fontId="9" fillId="0" borderId="0" xfId="0" applyFont="1"/>
    <xf numFmtId="0" fontId="6" fillId="0" borderId="0" xfId="2" applyFont="1" applyFill="1" applyAlignment="1">
      <alignment horizontal="center"/>
    </xf>
    <xf numFmtId="0" fontId="5" fillId="0" borderId="0" xfId="2" applyFill="1" applyAlignment="1">
      <alignment horizontal="center"/>
    </xf>
    <xf numFmtId="0" fontId="8" fillId="0" borderId="0" xfId="0" applyFont="1"/>
    <xf numFmtId="0" fontId="10" fillId="0" borderId="0" xfId="0" applyFont="1"/>
    <xf numFmtId="0" fontId="11" fillId="0" borderId="0" xfId="0" applyFont="1"/>
    <xf numFmtId="7" fontId="0" fillId="2" borderId="0" xfId="1" applyNumberFormat="1" applyFont="1" applyFill="1"/>
    <xf numFmtId="7" fontId="0" fillId="2" borderId="1" xfId="1" applyNumberFormat="1" applyFont="1" applyFill="1" applyBorder="1"/>
    <xf numFmtId="7" fontId="0" fillId="0" borderId="3" xfId="1" applyNumberFormat="1" applyFont="1" applyBorder="1"/>
    <xf numFmtId="165" fontId="0" fillId="0" borderId="0" xfId="0" applyNumberFormat="1"/>
    <xf numFmtId="0" fontId="0" fillId="0" borderId="0" xfId="0" applyFont="1"/>
    <xf numFmtId="0" fontId="2" fillId="0" borderId="3" xfId="0" applyFont="1" applyBorder="1"/>
    <xf numFmtId="0" fontId="8" fillId="0" borderId="0" xfId="0" applyFont="1" applyAlignment="1">
      <alignment horizontal="center"/>
    </xf>
    <xf numFmtId="0" fontId="12" fillId="0" borderId="0" xfId="0" applyFont="1" applyAlignment="1">
      <alignment horizontal="center"/>
    </xf>
    <xf numFmtId="0" fontId="5" fillId="0" borderId="0" xfId="2" applyFont="1"/>
    <xf numFmtId="0" fontId="5" fillId="0" borderId="0" xfId="2" applyFont="1" applyAlignment="1">
      <alignment horizontal="center"/>
    </xf>
    <xf numFmtId="0" fontId="5" fillId="0" borderId="0" xfId="2" applyFont="1" applyFill="1" applyAlignment="1">
      <alignment horizontal="center"/>
    </xf>
    <xf numFmtId="14" fontId="0" fillId="2" borderId="2" xfId="0" applyNumberFormat="1" applyFill="1" applyBorder="1"/>
    <xf numFmtId="44" fontId="0" fillId="0" borderId="0" xfId="1" applyFont="1"/>
    <xf numFmtId="0" fontId="0" fillId="2" borderId="1" xfId="0" applyFill="1" applyBorder="1" applyAlignment="1">
      <alignment horizontal="left" vertical="top" wrapText="1"/>
    </xf>
    <xf numFmtId="0" fontId="4" fillId="0" borderId="0" xfId="0" applyFont="1" applyAlignment="1">
      <alignment horizontal="center"/>
    </xf>
    <xf numFmtId="0" fontId="0" fillId="4" borderId="1" xfId="0" applyFill="1" applyBorder="1" applyAlignment="1">
      <alignment horizontal="left"/>
    </xf>
    <xf numFmtId="0" fontId="12" fillId="0" borderId="0" xfId="0" applyFont="1" applyAlignment="1">
      <alignment horizontal="center"/>
    </xf>
    <xf numFmtId="0" fontId="0" fillId="0" borderId="0" xfId="0" applyAlignment="1">
      <alignment horizontal="center"/>
    </xf>
    <xf numFmtId="0" fontId="0" fillId="0" borderId="0" xfId="0" applyAlignment="1">
      <alignment wrapText="1"/>
    </xf>
  </cellXfs>
  <cellStyles count="4">
    <cellStyle name="Currency" xfId="1" builtinId="4"/>
    <cellStyle name="Normal" xfId="0" builtinId="0"/>
    <cellStyle name="Normal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tabSelected="1" workbookViewId="0">
      <selection activeCell="B3" sqref="B3:D3"/>
    </sheetView>
  </sheetViews>
  <sheetFormatPr defaultRowHeight="14.4" x14ac:dyDescent="0.3"/>
  <cols>
    <col min="1" max="1" width="36.6640625" customWidth="1"/>
    <col min="2" max="2" width="35.88671875" customWidth="1"/>
    <col min="3" max="3" width="18.88671875" customWidth="1"/>
    <col min="4" max="4" width="35.44140625" customWidth="1"/>
    <col min="5" max="5" width="17.33203125" customWidth="1"/>
  </cols>
  <sheetData>
    <row r="1" spans="1:4" ht="21" x14ac:dyDescent="0.4">
      <c r="A1" s="34" t="s">
        <v>0</v>
      </c>
      <c r="B1" s="34"/>
      <c r="C1" s="34"/>
      <c r="D1" s="34"/>
    </row>
    <row r="2" spans="1:4" ht="23.25" customHeight="1" x14ac:dyDescent="0.3"/>
    <row r="3" spans="1:4" ht="36.75" customHeight="1" x14ac:dyDescent="0.3">
      <c r="A3" s="4" t="s">
        <v>1</v>
      </c>
      <c r="B3" s="35"/>
      <c r="C3" s="35"/>
      <c r="D3" s="35"/>
    </row>
    <row r="4" spans="1:4" ht="32.25" customHeight="1" x14ac:dyDescent="0.3">
      <c r="A4" s="4" t="s">
        <v>2</v>
      </c>
      <c r="B4" s="5"/>
      <c r="C4" s="4" t="s">
        <v>3</v>
      </c>
      <c r="D4" s="31">
        <v>44537</v>
      </c>
    </row>
    <row r="5" spans="1:4" x14ac:dyDescent="0.3">
      <c r="A5" s="4" t="s">
        <v>4</v>
      </c>
      <c r="B5" s="5" t="s">
        <v>99</v>
      </c>
      <c r="C5" s="4" t="s">
        <v>5</v>
      </c>
      <c r="D5" s="2">
        <v>93.957999999999998</v>
      </c>
    </row>
    <row r="6" spans="1:4" x14ac:dyDescent="0.3">
      <c r="B6" s="32">
        <v>9056</v>
      </c>
    </row>
    <row r="7" spans="1:4" x14ac:dyDescent="0.3">
      <c r="A7" s="6" t="s">
        <v>6</v>
      </c>
    </row>
    <row r="8" spans="1:4" x14ac:dyDescent="0.3">
      <c r="A8" s="6"/>
    </row>
    <row r="9" spans="1:4" x14ac:dyDescent="0.3">
      <c r="A9" s="1" t="s">
        <v>7</v>
      </c>
      <c r="B9" s="20">
        <v>4697.6000000000004</v>
      </c>
    </row>
    <row r="10" spans="1:4" x14ac:dyDescent="0.3">
      <c r="A10" s="1" t="s">
        <v>8</v>
      </c>
      <c r="B10" s="20"/>
    </row>
    <row r="11" spans="1:4" x14ac:dyDescent="0.3">
      <c r="A11" s="1" t="s">
        <v>9</v>
      </c>
      <c r="B11" s="20">
        <v>1000</v>
      </c>
    </row>
    <row r="12" spans="1:4" x14ac:dyDescent="0.3">
      <c r="A12" s="1" t="s">
        <v>10</v>
      </c>
      <c r="B12" s="20">
        <v>2000</v>
      </c>
    </row>
    <row r="13" spans="1:4" x14ac:dyDescent="0.3">
      <c r="A13" s="1" t="s">
        <v>11</v>
      </c>
      <c r="B13" s="20"/>
    </row>
    <row r="14" spans="1:4" x14ac:dyDescent="0.3">
      <c r="A14" s="1" t="s">
        <v>12</v>
      </c>
      <c r="B14" s="20"/>
    </row>
    <row r="15" spans="1:4" x14ac:dyDescent="0.3">
      <c r="A15" s="1" t="s">
        <v>13</v>
      </c>
      <c r="B15" s="20">
        <f>B6*0.15</f>
        <v>1358.3999999999999</v>
      </c>
      <c r="C15" t="s">
        <v>134</v>
      </c>
    </row>
    <row r="16" spans="1:4" ht="16.2" x14ac:dyDescent="0.3">
      <c r="A16" s="1" t="s">
        <v>14</v>
      </c>
      <c r="B16" s="21"/>
      <c r="C16" t="s">
        <v>15</v>
      </c>
    </row>
    <row r="17" spans="1:4" x14ac:dyDescent="0.3">
      <c r="A17" s="1"/>
      <c r="B17" s="7"/>
    </row>
    <row r="18" spans="1:4" ht="15" thickBot="1" x14ac:dyDescent="0.35">
      <c r="A18" t="s">
        <v>16</v>
      </c>
      <c r="B18" s="22">
        <f>SUM(B9:B16)</f>
        <v>9056</v>
      </c>
    </row>
    <row r="19" spans="1:4" ht="15" thickTop="1" x14ac:dyDescent="0.3"/>
    <row r="20" spans="1:4" ht="54.75" customHeight="1" x14ac:dyDescent="0.3">
      <c r="A20" s="3" t="s">
        <v>17</v>
      </c>
      <c r="B20" s="33"/>
      <c r="C20" s="33"/>
      <c r="D20" s="33"/>
    </row>
    <row r="22" spans="1:4" ht="15" thickBot="1" x14ac:dyDescent="0.35">
      <c r="A22" t="s">
        <v>18</v>
      </c>
      <c r="B22" s="22">
        <f>'Exhibit &amp; Notice of Award Info'!B33</f>
        <v>9056</v>
      </c>
      <c r="C22" s="24" t="s">
        <v>19</v>
      </c>
      <c r="D22" s="25" t="str">
        <f>IF(B18=B22,"Approved","Please Review Totals")</f>
        <v>Approved</v>
      </c>
    </row>
    <row r="23" spans="1:4" ht="15" thickTop="1" x14ac:dyDescent="0.3"/>
    <row r="24" spans="1:4" x14ac:dyDescent="0.3">
      <c r="A24" t="s">
        <v>20</v>
      </c>
      <c r="B24" s="33"/>
      <c r="C24" s="33"/>
    </row>
    <row r="25" spans="1:4" ht="7.5" customHeight="1" x14ac:dyDescent="0.3"/>
    <row r="26" spans="1:4" x14ac:dyDescent="0.3">
      <c r="A26" t="s">
        <v>21</v>
      </c>
      <c r="B26" s="33"/>
      <c r="C26" s="33"/>
    </row>
    <row r="28" spans="1:4" x14ac:dyDescent="0.3">
      <c r="A28" t="s">
        <v>22</v>
      </c>
      <c r="B28" s="33"/>
      <c r="C28" s="33"/>
    </row>
    <row r="29" spans="1:4" ht="7.5" customHeight="1" x14ac:dyDescent="0.3"/>
    <row r="30" spans="1:4" x14ac:dyDescent="0.3">
      <c r="A30" t="s">
        <v>23</v>
      </c>
      <c r="B30" s="33"/>
      <c r="C30" s="33"/>
    </row>
  </sheetData>
  <mergeCells count="7">
    <mergeCell ref="B30:C30"/>
    <mergeCell ref="A1:D1"/>
    <mergeCell ref="B3:D3"/>
    <mergeCell ref="B20:D20"/>
    <mergeCell ref="B24:C24"/>
    <mergeCell ref="B28:C28"/>
    <mergeCell ref="B26:C26"/>
  </mergeCells>
  <pageMargins left="0.2" right="0.2" top="0.5" bottom="0.5" header="0.3" footer="0.3"/>
  <pageSetup scale="93"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List!$A$3:$A$42</xm:f>
          </x14:formula1>
          <xm:sqref>B3:D3</xm:sqref>
        </x14:dataValidation>
        <x14:dataValidation type="list" allowBlank="1" showInputMessage="1" showErrorMessage="1">
          <x14:formula1>
            <xm:f>List!$A$56:$A$67</xm:f>
          </x14:formula1>
          <xm:sqref>B4</xm:sqref>
        </x14:dataValidation>
        <x14:dataValidation type="list" allowBlank="1" showInputMessage="1" showErrorMessage="1">
          <x14:formula1>
            <xm:f>List!$B$56:$B$64</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D11" sqref="D11"/>
    </sheetView>
  </sheetViews>
  <sheetFormatPr defaultRowHeight="14.4" x14ac:dyDescent="0.3"/>
  <cols>
    <col min="1" max="1" width="48.6640625" customWidth="1"/>
    <col min="2" max="2" width="42" customWidth="1"/>
    <col min="3" max="3" width="18.6640625" customWidth="1"/>
    <col min="4" max="4" width="35.6640625" customWidth="1"/>
  </cols>
  <sheetData>
    <row r="1" spans="1:4" ht="21" x14ac:dyDescent="0.4">
      <c r="A1" s="36" t="s">
        <v>24</v>
      </c>
      <c r="B1" s="37"/>
      <c r="C1" s="27"/>
      <c r="D1" s="27"/>
    </row>
    <row r="2" spans="1:4" ht="16.2" x14ac:dyDescent="0.3">
      <c r="A2" s="17" t="s">
        <v>25</v>
      </c>
      <c r="B2" s="26" t="s">
        <v>26</v>
      </c>
    </row>
    <row r="3" spans="1:4" x14ac:dyDescent="0.3">
      <c r="A3" t="s">
        <v>135</v>
      </c>
      <c r="B3" s="23">
        <v>2056</v>
      </c>
    </row>
    <row r="4" spans="1:4" x14ac:dyDescent="0.3">
      <c r="A4" t="s">
        <v>136</v>
      </c>
      <c r="B4" s="23">
        <v>7000</v>
      </c>
    </row>
    <row r="5" spans="1:4" x14ac:dyDescent="0.3">
      <c r="B5" s="23"/>
    </row>
    <row r="6" spans="1:4" x14ac:dyDescent="0.3">
      <c r="B6" s="23"/>
    </row>
    <row r="7" spans="1:4" x14ac:dyDescent="0.3">
      <c r="B7" s="23"/>
    </row>
    <row r="8" spans="1:4" x14ac:dyDescent="0.3">
      <c r="B8" s="23"/>
    </row>
    <row r="9" spans="1:4" x14ac:dyDescent="0.3">
      <c r="B9" s="23"/>
    </row>
    <row r="10" spans="1:4" x14ac:dyDescent="0.3">
      <c r="B10" s="23"/>
    </row>
    <row r="11" spans="1:4" x14ac:dyDescent="0.3">
      <c r="B11" s="23"/>
    </row>
    <row r="12" spans="1:4" x14ac:dyDescent="0.3">
      <c r="B12" s="23"/>
    </row>
    <row r="13" spans="1:4" x14ac:dyDescent="0.3">
      <c r="B13" s="23"/>
    </row>
    <row r="14" spans="1:4" x14ac:dyDescent="0.3">
      <c r="B14" s="23"/>
    </row>
    <row r="15" spans="1:4" x14ac:dyDescent="0.3">
      <c r="B15" s="23"/>
    </row>
    <row r="16" spans="1:4" x14ac:dyDescent="0.3">
      <c r="B16" s="23"/>
    </row>
    <row r="17" spans="2:2" x14ac:dyDescent="0.3">
      <c r="B17" s="23"/>
    </row>
    <row r="18" spans="2:2" x14ac:dyDescent="0.3">
      <c r="B18" s="23"/>
    </row>
    <row r="19" spans="2:2" x14ac:dyDescent="0.3">
      <c r="B19" s="23"/>
    </row>
    <row r="20" spans="2:2" x14ac:dyDescent="0.3">
      <c r="B20" s="23"/>
    </row>
    <row r="21" spans="2:2" x14ac:dyDescent="0.3">
      <c r="B21" s="23"/>
    </row>
    <row r="22" spans="2:2" x14ac:dyDescent="0.3">
      <c r="B22" s="23"/>
    </row>
    <row r="23" spans="2:2" x14ac:dyDescent="0.3">
      <c r="B23" s="23"/>
    </row>
    <row r="24" spans="2:2" x14ac:dyDescent="0.3">
      <c r="B24" s="23"/>
    </row>
    <row r="25" spans="2:2" x14ac:dyDescent="0.3">
      <c r="B25" s="23"/>
    </row>
    <row r="26" spans="2:2" x14ac:dyDescent="0.3">
      <c r="B26" s="23"/>
    </row>
    <row r="27" spans="2:2" x14ac:dyDescent="0.3">
      <c r="B27" s="23"/>
    </row>
    <row r="28" spans="2:2" x14ac:dyDescent="0.3">
      <c r="B28" s="23"/>
    </row>
    <row r="29" spans="2:2" x14ac:dyDescent="0.3">
      <c r="B29" s="23"/>
    </row>
    <row r="30" spans="2:2" x14ac:dyDescent="0.3">
      <c r="B30" s="23"/>
    </row>
    <row r="31" spans="2:2" x14ac:dyDescent="0.3">
      <c r="B31" s="23"/>
    </row>
    <row r="32" spans="2:2" x14ac:dyDescent="0.3">
      <c r="B32" s="23"/>
    </row>
    <row r="33" spans="1:2" x14ac:dyDescent="0.3">
      <c r="A33" t="s">
        <v>27</v>
      </c>
      <c r="B33" s="23">
        <f>SUM(B3:B31)</f>
        <v>9056</v>
      </c>
    </row>
    <row r="35" spans="1:2" x14ac:dyDescent="0.3">
      <c r="A35" t="s">
        <v>28</v>
      </c>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workbookViewId="0">
      <selection activeCell="A8" sqref="A8:R8"/>
    </sheetView>
  </sheetViews>
  <sheetFormatPr defaultRowHeight="14.4" x14ac:dyDescent="0.3"/>
  <sheetData>
    <row r="1" spans="1:18" ht="44.25" customHeight="1" x14ac:dyDescent="0.3">
      <c r="A1" s="38" t="s">
        <v>29</v>
      </c>
      <c r="B1" s="38"/>
      <c r="C1" s="38"/>
      <c r="D1" s="38"/>
      <c r="E1" s="38"/>
      <c r="F1" s="38"/>
      <c r="G1" s="38"/>
      <c r="H1" s="38"/>
      <c r="I1" s="38"/>
      <c r="J1" s="38"/>
      <c r="K1" s="38"/>
      <c r="L1" s="38"/>
      <c r="M1" s="38"/>
      <c r="N1" s="38"/>
      <c r="O1" s="38"/>
      <c r="P1" s="38"/>
      <c r="Q1" s="38"/>
      <c r="R1" s="38"/>
    </row>
    <row r="2" spans="1:18" ht="44.25" customHeight="1" x14ac:dyDescent="0.3">
      <c r="A2" s="38" t="s">
        <v>30</v>
      </c>
      <c r="B2" s="38"/>
      <c r="C2" s="38"/>
      <c r="D2" s="38"/>
      <c r="E2" s="38"/>
      <c r="F2" s="38"/>
      <c r="G2" s="38"/>
      <c r="H2" s="38"/>
      <c r="I2" s="38"/>
      <c r="J2" s="38"/>
      <c r="K2" s="38"/>
      <c r="L2" s="38"/>
      <c r="M2" s="38"/>
      <c r="N2" s="38"/>
      <c r="O2" s="38"/>
      <c r="P2" s="38"/>
      <c r="Q2" s="38"/>
      <c r="R2" s="38"/>
    </row>
    <row r="3" spans="1:18" ht="30.75" customHeight="1" x14ac:dyDescent="0.3">
      <c r="A3" s="38" t="s">
        <v>31</v>
      </c>
      <c r="B3" s="38"/>
      <c r="C3" s="38"/>
      <c r="D3" s="38"/>
      <c r="E3" s="38"/>
      <c r="F3" s="38"/>
      <c r="G3" s="38"/>
      <c r="H3" s="38"/>
      <c r="I3" s="38"/>
      <c r="J3" s="38"/>
      <c r="K3" s="38"/>
      <c r="L3" s="38"/>
      <c r="M3" s="38"/>
      <c r="N3" s="38"/>
      <c r="O3" s="38"/>
      <c r="P3" s="38"/>
      <c r="Q3" s="38"/>
      <c r="R3" s="38"/>
    </row>
    <row r="4" spans="1:18" ht="43.5" customHeight="1" x14ac:dyDescent="0.3">
      <c r="A4" s="38" t="s">
        <v>32</v>
      </c>
      <c r="B4" s="38"/>
      <c r="C4" s="38"/>
      <c r="D4" s="38"/>
      <c r="E4" s="38"/>
      <c r="F4" s="38"/>
      <c r="G4" s="38"/>
      <c r="H4" s="38"/>
      <c r="I4" s="38"/>
      <c r="J4" s="38"/>
      <c r="K4" s="38"/>
      <c r="L4" s="38"/>
      <c r="M4" s="38"/>
      <c r="N4" s="38"/>
      <c r="O4" s="38"/>
      <c r="P4" s="38"/>
      <c r="Q4" s="38"/>
      <c r="R4" s="38"/>
    </row>
    <row r="5" spans="1:18" ht="30" customHeight="1" x14ac:dyDescent="0.3">
      <c r="A5" s="38" t="s">
        <v>33</v>
      </c>
      <c r="B5" s="38"/>
      <c r="C5" s="38"/>
      <c r="D5" s="38"/>
      <c r="E5" s="38"/>
      <c r="F5" s="38"/>
      <c r="G5" s="38"/>
      <c r="H5" s="38"/>
      <c r="I5" s="38"/>
      <c r="J5" s="38"/>
      <c r="K5" s="38"/>
      <c r="L5" s="38"/>
      <c r="M5" s="38"/>
      <c r="N5" s="38"/>
      <c r="O5" s="38"/>
      <c r="P5" s="38"/>
      <c r="Q5" s="38"/>
      <c r="R5" s="38"/>
    </row>
    <row r="6" spans="1:18" ht="60.75" customHeight="1" x14ac:dyDescent="0.3">
      <c r="A6" s="38" t="s">
        <v>34</v>
      </c>
      <c r="B6" s="38"/>
      <c r="C6" s="38"/>
      <c r="D6" s="38"/>
      <c r="E6" s="38"/>
      <c r="F6" s="38"/>
      <c r="G6" s="38"/>
      <c r="H6" s="38"/>
      <c r="I6" s="38"/>
      <c r="J6" s="38"/>
      <c r="K6" s="38"/>
      <c r="L6" s="38"/>
      <c r="M6" s="38"/>
      <c r="N6" s="38"/>
      <c r="O6" s="38"/>
      <c r="P6" s="38"/>
      <c r="Q6" s="38"/>
      <c r="R6" s="38"/>
    </row>
    <row r="7" spans="1:18" ht="45" customHeight="1" x14ac:dyDescent="0.3">
      <c r="A7" s="38" t="s">
        <v>35</v>
      </c>
      <c r="B7" s="38"/>
      <c r="C7" s="38"/>
      <c r="D7" s="38"/>
      <c r="E7" s="38"/>
      <c r="F7" s="38"/>
      <c r="G7" s="38"/>
      <c r="H7" s="38"/>
      <c r="I7" s="38"/>
      <c r="J7" s="38"/>
      <c r="K7" s="38"/>
      <c r="L7" s="38"/>
      <c r="M7" s="38"/>
      <c r="N7" s="38"/>
      <c r="O7" s="38"/>
      <c r="P7" s="38"/>
      <c r="Q7" s="38"/>
      <c r="R7" s="38"/>
    </row>
    <row r="8" spans="1:18" ht="46.5" customHeight="1" x14ac:dyDescent="0.3">
      <c r="A8" s="38" t="s">
        <v>36</v>
      </c>
      <c r="B8" s="38"/>
      <c r="C8" s="38"/>
      <c r="D8" s="38"/>
      <c r="E8" s="38"/>
      <c r="F8" s="38"/>
      <c r="G8" s="38"/>
      <c r="H8" s="38"/>
      <c r="I8" s="38"/>
      <c r="J8" s="38"/>
      <c r="K8" s="38"/>
      <c r="L8" s="38"/>
      <c r="M8" s="38"/>
      <c r="N8" s="38"/>
      <c r="O8" s="38"/>
      <c r="P8" s="38"/>
      <c r="Q8" s="38"/>
      <c r="R8" s="38"/>
    </row>
    <row r="9" spans="1:18" x14ac:dyDescent="0.3">
      <c r="A9" t="s">
        <v>37</v>
      </c>
    </row>
  </sheetData>
  <mergeCells count="8">
    <mergeCell ref="A1:R1"/>
    <mergeCell ref="A6:R6"/>
    <mergeCell ref="A4:R4"/>
    <mergeCell ref="A2:R2"/>
    <mergeCell ref="A8:R8"/>
    <mergeCell ref="A5:R5"/>
    <mergeCell ref="A7:R7"/>
    <mergeCell ref="A3:R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topLeftCell="A53" workbookViewId="0">
      <selection activeCell="C73" sqref="C73"/>
    </sheetView>
  </sheetViews>
  <sheetFormatPr defaultColWidth="9.109375" defaultRowHeight="13.2" x14ac:dyDescent="0.25"/>
  <cols>
    <col min="1" max="1" width="20.88671875" style="10" bestFit="1" customWidth="1"/>
    <col min="2" max="2" width="57" style="11" bestFit="1" customWidth="1"/>
    <col min="3" max="3" width="15.6640625" style="11" bestFit="1" customWidth="1"/>
    <col min="4" max="4" width="15.6640625" style="16" customWidth="1"/>
    <col min="5" max="5" width="57" style="10" bestFit="1" customWidth="1"/>
    <col min="6" max="6" width="13.44140625" style="10" bestFit="1" customWidth="1"/>
    <col min="7" max="7" width="33" style="10" bestFit="1" customWidth="1"/>
    <col min="8" max="8" width="14.6640625" style="10" bestFit="1" customWidth="1"/>
    <col min="9" max="10" width="13.109375" style="10" bestFit="1" customWidth="1"/>
    <col min="11" max="11" width="16.33203125" style="10" bestFit="1" customWidth="1"/>
    <col min="12" max="12" width="13.88671875" style="10" bestFit="1" customWidth="1"/>
    <col min="13" max="13" width="16.5546875" style="10" bestFit="1" customWidth="1"/>
    <col min="14" max="14" width="18" style="10" bestFit="1" customWidth="1"/>
    <col min="15" max="15" width="20.88671875" style="10" bestFit="1" customWidth="1"/>
    <col min="16" max="16" width="10.88671875" style="10" bestFit="1" customWidth="1"/>
    <col min="17" max="17" width="10.33203125" style="10" bestFit="1" customWidth="1"/>
    <col min="18" max="18" width="16.33203125" style="10" bestFit="1" customWidth="1"/>
    <col min="19" max="16384" width="9.109375" style="10"/>
  </cols>
  <sheetData>
    <row r="1" spans="1:19" x14ac:dyDescent="0.25">
      <c r="A1" s="8" t="s">
        <v>38</v>
      </c>
      <c r="B1" s="9" t="s">
        <v>39</v>
      </c>
      <c r="C1" s="9" t="s">
        <v>40</v>
      </c>
      <c r="D1" s="15" t="s">
        <v>41</v>
      </c>
      <c r="E1" s="8" t="s">
        <v>38</v>
      </c>
      <c r="I1" s="8" t="s">
        <v>42</v>
      </c>
      <c r="J1" s="28" t="s">
        <v>43</v>
      </c>
      <c r="K1" s="28" t="s">
        <v>44</v>
      </c>
      <c r="L1" s="28" t="s">
        <v>45</v>
      </c>
      <c r="M1" s="28" t="s">
        <v>46</v>
      </c>
      <c r="N1" s="28" t="s">
        <v>47</v>
      </c>
      <c r="O1" s="28" t="s">
        <v>48</v>
      </c>
      <c r="P1" s="28" t="s">
        <v>49</v>
      </c>
      <c r="Q1" s="28" t="s">
        <v>50</v>
      </c>
      <c r="R1" s="28" t="s">
        <v>51</v>
      </c>
    </row>
    <row r="2" spans="1:19" x14ac:dyDescent="0.25">
      <c r="A2" s="8"/>
      <c r="B2" s="9"/>
      <c r="C2" s="9"/>
      <c r="D2" s="15"/>
      <c r="E2" s="8"/>
      <c r="I2" s="8" t="s">
        <v>52</v>
      </c>
      <c r="J2" s="28" t="s">
        <v>53</v>
      </c>
      <c r="K2" s="28" t="s">
        <v>54</v>
      </c>
      <c r="L2" s="28" t="s">
        <v>55</v>
      </c>
      <c r="M2" s="28" t="s">
        <v>56</v>
      </c>
      <c r="N2" s="28" t="s">
        <v>57</v>
      </c>
    </row>
    <row r="3" spans="1:19" ht="15.6" x14ac:dyDescent="0.3">
      <c r="A3" s="28" t="s">
        <v>53</v>
      </c>
      <c r="B3" s="11">
        <v>2</v>
      </c>
      <c r="D3" s="16">
        <v>750</v>
      </c>
      <c r="E3" s="28" t="s">
        <v>53</v>
      </c>
      <c r="F3" s="19"/>
      <c r="I3" s="8" t="s">
        <v>58</v>
      </c>
      <c r="J3" s="28" t="s">
        <v>59</v>
      </c>
      <c r="K3" s="28" t="s">
        <v>60</v>
      </c>
      <c r="L3" s="28" t="s">
        <v>61</v>
      </c>
      <c r="M3" s="28" t="s">
        <v>62</v>
      </c>
      <c r="N3" s="28" t="s">
        <v>63</v>
      </c>
      <c r="O3" s="28" t="s">
        <v>64</v>
      </c>
      <c r="P3" s="28" t="s">
        <v>65</v>
      </c>
      <c r="Q3" s="28" t="s">
        <v>66</v>
      </c>
      <c r="R3" s="28" t="s">
        <v>67</v>
      </c>
      <c r="S3" s="28" t="s">
        <v>68</v>
      </c>
    </row>
    <row r="4" spans="1:19" ht="15.6" x14ac:dyDescent="0.3">
      <c r="A4" s="28" t="s">
        <v>43</v>
      </c>
      <c r="B4" s="11">
        <v>1</v>
      </c>
      <c r="D4" s="16">
        <v>751</v>
      </c>
      <c r="E4" s="28" t="s">
        <v>43</v>
      </c>
      <c r="F4" s="19"/>
      <c r="I4" s="8" t="s">
        <v>69</v>
      </c>
      <c r="J4" s="28" t="s">
        <v>70</v>
      </c>
      <c r="K4" s="28" t="s">
        <v>71</v>
      </c>
      <c r="L4" s="28" t="s">
        <v>72</v>
      </c>
      <c r="M4" s="28" t="s">
        <v>73</v>
      </c>
      <c r="N4" s="28" t="s">
        <v>74</v>
      </c>
      <c r="O4" s="28" t="s">
        <v>75</v>
      </c>
      <c r="P4" s="28" t="s">
        <v>76</v>
      </c>
    </row>
    <row r="5" spans="1:19" ht="15.6" x14ac:dyDescent="0.3">
      <c r="A5" s="28" t="s">
        <v>54</v>
      </c>
      <c r="B5" s="11">
        <v>2</v>
      </c>
      <c r="D5" s="16">
        <v>752</v>
      </c>
      <c r="E5" s="28" t="s">
        <v>54</v>
      </c>
      <c r="F5" s="19"/>
      <c r="I5" s="8" t="s">
        <v>77</v>
      </c>
      <c r="J5" s="28" t="s">
        <v>78</v>
      </c>
      <c r="K5" s="28" t="s">
        <v>79</v>
      </c>
      <c r="L5" s="28" t="s">
        <v>80</v>
      </c>
      <c r="M5" s="28" t="s">
        <v>81</v>
      </c>
      <c r="N5" s="28" t="s">
        <v>82</v>
      </c>
      <c r="O5" s="28" t="s">
        <v>83</v>
      </c>
      <c r="P5" s="28" t="s">
        <v>84</v>
      </c>
      <c r="Q5" s="28" t="s">
        <v>85</v>
      </c>
      <c r="R5" s="28" t="s">
        <v>86</v>
      </c>
    </row>
    <row r="6" spans="1:19" ht="15.6" x14ac:dyDescent="0.3">
      <c r="A6" s="28" t="s">
        <v>59</v>
      </c>
      <c r="B6" s="29">
        <v>3</v>
      </c>
      <c r="C6" s="29" t="s">
        <v>87</v>
      </c>
      <c r="D6" s="30">
        <v>784</v>
      </c>
      <c r="E6" s="28" t="s">
        <v>59</v>
      </c>
      <c r="F6" s="19"/>
    </row>
    <row r="7" spans="1:19" ht="15.6" x14ac:dyDescent="0.3">
      <c r="A7" s="28" t="s">
        <v>78</v>
      </c>
      <c r="B7" s="11">
        <v>5</v>
      </c>
      <c r="D7" s="16">
        <v>754</v>
      </c>
      <c r="E7" s="28" t="s">
        <v>78</v>
      </c>
      <c r="F7" s="19"/>
    </row>
    <row r="8" spans="1:19" ht="15.6" x14ac:dyDescent="0.3">
      <c r="A8" s="28" t="s">
        <v>70</v>
      </c>
      <c r="B8" s="11">
        <v>4</v>
      </c>
      <c r="D8" s="16">
        <v>755</v>
      </c>
      <c r="E8" s="28" t="s">
        <v>70</v>
      </c>
      <c r="F8" s="19"/>
    </row>
    <row r="9" spans="1:19" ht="15.6" x14ac:dyDescent="0.3">
      <c r="A9" s="28" t="s">
        <v>79</v>
      </c>
      <c r="B9" s="11">
        <v>5</v>
      </c>
      <c r="D9" s="16">
        <v>756</v>
      </c>
      <c r="E9" s="28" t="s">
        <v>79</v>
      </c>
      <c r="F9" s="19"/>
    </row>
    <row r="10" spans="1:19" ht="15.6" x14ac:dyDescent="0.3">
      <c r="A10" s="28" t="s">
        <v>71</v>
      </c>
      <c r="B10" s="11">
        <v>4</v>
      </c>
      <c r="D10" s="16">
        <v>757</v>
      </c>
      <c r="E10" s="28" t="s">
        <v>71</v>
      </c>
      <c r="F10" s="19"/>
    </row>
    <row r="11" spans="1:19" ht="15.6" x14ac:dyDescent="0.3">
      <c r="A11" s="28" t="s">
        <v>60</v>
      </c>
      <c r="B11" s="11">
        <v>3</v>
      </c>
      <c r="D11" s="16">
        <v>758</v>
      </c>
      <c r="E11" s="28" t="s">
        <v>60</v>
      </c>
      <c r="F11" s="19"/>
    </row>
    <row r="12" spans="1:19" ht="15.6" x14ac:dyDescent="0.3">
      <c r="A12" s="28" t="s">
        <v>61</v>
      </c>
      <c r="B12" s="29">
        <v>3</v>
      </c>
      <c r="C12" s="29" t="s">
        <v>88</v>
      </c>
      <c r="D12" s="30">
        <v>759</v>
      </c>
      <c r="E12" s="28" t="s">
        <v>61</v>
      </c>
      <c r="F12" s="19"/>
    </row>
    <row r="13" spans="1:19" ht="15.6" x14ac:dyDescent="0.3">
      <c r="A13" s="28" t="s">
        <v>62</v>
      </c>
      <c r="B13" s="11">
        <v>3</v>
      </c>
      <c r="D13" s="16">
        <v>760</v>
      </c>
      <c r="E13" s="28" t="s">
        <v>62</v>
      </c>
      <c r="F13" s="19"/>
    </row>
    <row r="14" spans="1:19" ht="15.6" x14ac:dyDescent="0.3">
      <c r="A14" s="28" t="s">
        <v>72</v>
      </c>
      <c r="B14" s="11">
        <v>4</v>
      </c>
      <c r="D14" s="16">
        <v>777</v>
      </c>
      <c r="E14" s="28" t="s">
        <v>72</v>
      </c>
      <c r="F14" s="19"/>
    </row>
    <row r="15" spans="1:19" ht="15.6" x14ac:dyDescent="0.3">
      <c r="A15" s="28" t="s">
        <v>80</v>
      </c>
      <c r="B15" s="11">
        <v>5</v>
      </c>
      <c r="D15" s="16">
        <v>761</v>
      </c>
      <c r="E15" s="28" t="s">
        <v>80</v>
      </c>
      <c r="F15" s="19"/>
    </row>
    <row r="16" spans="1:19" ht="15.6" x14ac:dyDescent="0.3">
      <c r="A16" s="28" t="s">
        <v>55</v>
      </c>
      <c r="B16" s="11">
        <v>2</v>
      </c>
      <c r="D16" s="16">
        <v>762</v>
      </c>
      <c r="E16" s="28" t="s">
        <v>55</v>
      </c>
      <c r="F16" s="19"/>
    </row>
    <row r="17" spans="1:6" ht="15.6" x14ac:dyDescent="0.3">
      <c r="A17" s="28" t="s">
        <v>73</v>
      </c>
      <c r="B17" s="11">
        <v>4</v>
      </c>
      <c r="D17" s="16">
        <v>763</v>
      </c>
      <c r="E17" s="28" t="s">
        <v>73</v>
      </c>
      <c r="F17" s="19"/>
    </row>
    <row r="18" spans="1:6" ht="15.6" x14ac:dyDescent="0.3">
      <c r="A18" s="28" t="s">
        <v>81</v>
      </c>
      <c r="B18" s="11">
        <v>5</v>
      </c>
      <c r="D18" s="16">
        <v>764</v>
      </c>
      <c r="E18" s="28" t="s">
        <v>81</v>
      </c>
      <c r="F18" s="19"/>
    </row>
    <row r="19" spans="1:6" ht="15.6" x14ac:dyDescent="0.3">
      <c r="A19" s="28" t="s">
        <v>74</v>
      </c>
      <c r="B19" s="11">
        <v>4</v>
      </c>
      <c r="D19" s="16">
        <v>765</v>
      </c>
      <c r="E19" s="28" t="s">
        <v>74</v>
      </c>
      <c r="F19" s="19"/>
    </row>
    <row r="20" spans="1:6" ht="15.6" x14ac:dyDescent="0.3">
      <c r="A20" s="28" t="s">
        <v>44</v>
      </c>
      <c r="B20" s="11">
        <v>1</v>
      </c>
      <c r="D20" s="16">
        <v>766</v>
      </c>
      <c r="E20" s="28" t="s">
        <v>44</v>
      </c>
      <c r="F20" s="19"/>
    </row>
    <row r="21" spans="1:6" ht="15.6" x14ac:dyDescent="0.3">
      <c r="A21" s="28" t="s">
        <v>75</v>
      </c>
      <c r="B21" s="11">
        <v>4</v>
      </c>
      <c r="D21" s="16">
        <v>767</v>
      </c>
      <c r="E21" s="28" t="s">
        <v>75</v>
      </c>
      <c r="F21" s="19"/>
    </row>
    <row r="22" spans="1:6" ht="15.6" x14ac:dyDescent="0.3">
      <c r="A22" s="28" t="s">
        <v>63</v>
      </c>
      <c r="B22" s="11">
        <v>3</v>
      </c>
      <c r="D22" s="16">
        <v>768</v>
      </c>
      <c r="E22" s="28" t="s">
        <v>63</v>
      </c>
      <c r="F22" s="19"/>
    </row>
    <row r="23" spans="1:6" ht="15.6" x14ac:dyDescent="0.3">
      <c r="A23" s="28" t="s">
        <v>45</v>
      </c>
      <c r="B23" s="11">
        <v>1</v>
      </c>
      <c r="D23" s="16">
        <v>753</v>
      </c>
      <c r="E23" s="28" t="s">
        <v>45</v>
      </c>
      <c r="F23" s="19"/>
    </row>
    <row r="24" spans="1:6" ht="15.6" x14ac:dyDescent="0.3">
      <c r="A24" s="28" t="s">
        <v>56</v>
      </c>
      <c r="B24" s="11">
        <v>2</v>
      </c>
      <c r="D24" s="16">
        <v>769</v>
      </c>
      <c r="E24" s="28" t="s">
        <v>56</v>
      </c>
      <c r="F24" s="19"/>
    </row>
    <row r="25" spans="1:6" ht="15.6" x14ac:dyDescent="0.3">
      <c r="A25" s="28" t="s">
        <v>82</v>
      </c>
      <c r="B25" s="11">
        <v>5</v>
      </c>
      <c r="D25" s="16">
        <v>770</v>
      </c>
      <c r="E25" s="28" t="s">
        <v>82</v>
      </c>
      <c r="F25" s="19"/>
    </row>
    <row r="26" spans="1:6" ht="15.6" x14ac:dyDescent="0.3">
      <c r="A26" s="28" t="s">
        <v>64</v>
      </c>
      <c r="B26" s="11">
        <v>3</v>
      </c>
      <c r="D26" s="16">
        <v>771</v>
      </c>
      <c r="E26" s="28" t="s">
        <v>64</v>
      </c>
      <c r="F26" s="19"/>
    </row>
    <row r="27" spans="1:6" ht="15.6" x14ac:dyDescent="0.3">
      <c r="A27" s="28" t="s">
        <v>65</v>
      </c>
      <c r="B27" s="11">
        <v>3</v>
      </c>
      <c r="D27" s="16">
        <v>772</v>
      </c>
      <c r="E27" s="28" t="s">
        <v>65</v>
      </c>
      <c r="F27" s="19"/>
    </row>
    <row r="28" spans="1:6" ht="15.6" x14ac:dyDescent="0.3">
      <c r="A28" s="28" t="s">
        <v>83</v>
      </c>
      <c r="B28" s="11">
        <v>5</v>
      </c>
      <c r="D28" s="16">
        <v>773</v>
      </c>
      <c r="E28" s="28" t="s">
        <v>83</v>
      </c>
      <c r="F28" s="19"/>
    </row>
    <row r="29" spans="1:6" ht="15.6" x14ac:dyDescent="0.3">
      <c r="A29" s="28" t="s">
        <v>46</v>
      </c>
      <c r="B29" s="11">
        <v>1</v>
      </c>
      <c r="D29" s="16">
        <v>774</v>
      </c>
      <c r="E29" s="28" t="s">
        <v>46</v>
      </c>
      <c r="F29" s="19"/>
    </row>
    <row r="30" spans="1:6" ht="15.6" x14ac:dyDescent="0.3">
      <c r="A30" s="28" t="s">
        <v>66</v>
      </c>
      <c r="B30" s="29">
        <v>3</v>
      </c>
      <c r="C30" s="29" t="s">
        <v>88</v>
      </c>
      <c r="D30" s="30">
        <v>775</v>
      </c>
      <c r="E30" s="28" t="s">
        <v>66</v>
      </c>
      <c r="F30" s="19"/>
    </row>
    <row r="31" spans="1:6" ht="15.6" x14ac:dyDescent="0.3">
      <c r="A31" s="28" t="s">
        <v>67</v>
      </c>
      <c r="B31" s="11">
        <v>3</v>
      </c>
      <c r="D31" s="16">
        <v>776</v>
      </c>
      <c r="E31" s="28" t="s">
        <v>67</v>
      </c>
      <c r="F31" s="19"/>
    </row>
    <row r="32" spans="1:6" ht="15.6" x14ac:dyDescent="0.3">
      <c r="A32" s="28" t="s">
        <v>84</v>
      </c>
      <c r="B32" s="11">
        <v>5</v>
      </c>
      <c r="D32" s="16">
        <v>778</v>
      </c>
      <c r="E32" s="28" t="s">
        <v>84</v>
      </c>
      <c r="F32" s="19"/>
    </row>
    <row r="33" spans="1:6" ht="15.6" x14ac:dyDescent="0.3">
      <c r="A33" s="28" t="s">
        <v>57</v>
      </c>
      <c r="B33" s="11">
        <v>2</v>
      </c>
      <c r="D33" s="16">
        <v>779</v>
      </c>
      <c r="E33" s="28" t="s">
        <v>57</v>
      </c>
      <c r="F33" s="19"/>
    </row>
    <row r="34" spans="1:6" ht="15.6" x14ac:dyDescent="0.3">
      <c r="A34" s="28" t="s">
        <v>47</v>
      </c>
      <c r="B34" s="11">
        <v>1</v>
      </c>
      <c r="D34" s="16">
        <v>780</v>
      </c>
      <c r="E34" s="28" t="s">
        <v>47</v>
      </c>
      <c r="F34" s="19"/>
    </row>
    <row r="35" spans="1:6" ht="15.6" x14ac:dyDescent="0.3">
      <c r="A35" s="28" t="s">
        <v>48</v>
      </c>
      <c r="B35" s="11">
        <v>1</v>
      </c>
      <c r="D35" s="16">
        <v>781</v>
      </c>
      <c r="E35" s="28" t="s">
        <v>48</v>
      </c>
      <c r="F35" s="19"/>
    </row>
    <row r="36" spans="1:6" ht="15.6" x14ac:dyDescent="0.3">
      <c r="A36" s="28" t="s">
        <v>49</v>
      </c>
      <c r="B36" s="11">
        <v>1</v>
      </c>
      <c r="D36" s="16">
        <v>782</v>
      </c>
      <c r="E36" s="28" t="s">
        <v>49</v>
      </c>
      <c r="F36" s="19"/>
    </row>
    <row r="37" spans="1:6" ht="15.6" x14ac:dyDescent="0.3">
      <c r="A37" s="28" t="s">
        <v>76</v>
      </c>
      <c r="B37" s="11">
        <v>4</v>
      </c>
      <c r="D37" s="16">
        <v>783</v>
      </c>
      <c r="E37" s="28" t="s">
        <v>76</v>
      </c>
      <c r="F37" s="19"/>
    </row>
    <row r="38" spans="1:6" ht="15.6" x14ac:dyDescent="0.3">
      <c r="A38" s="28" t="s">
        <v>50</v>
      </c>
      <c r="B38" s="11">
        <v>1</v>
      </c>
      <c r="D38" s="16">
        <v>785</v>
      </c>
      <c r="E38" s="28" t="s">
        <v>50</v>
      </c>
      <c r="F38" s="19"/>
    </row>
    <row r="39" spans="1:6" ht="15.6" x14ac:dyDescent="0.3">
      <c r="A39" s="28" t="s">
        <v>68</v>
      </c>
      <c r="B39" s="29">
        <v>3</v>
      </c>
      <c r="C39" s="29" t="s">
        <v>88</v>
      </c>
      <c r="D39" s="30">
        <v>786</v>
      </c>
      <c r="E39" s="28" t="s">
        <v>68</v>
      </c>
      <c r="F39" s="19"/>
    </row>
    <row r="40" spans="1:6" ht="15.6" x14ac:dyDescent="0.3">
      <c r="A40" s="28" t="s">
        <v>51</v>
      </c>
      <c r="B40" s="11">
        <v>1</v>
      </c>
      <c r="D40" s="16">
        <v>787</v>
      </c>
      <c r="E40" s="28" t="s">
        <v>51</v>
      </c>
      <c r="F40" s="19"/>
    </row>
    <row r="41" spans="1:6" ht="15.6" x14ac:dyDescent="0.3">
      <c r="A41" s="28" t="s">
        <v>85</v>
      </c>
      <c r="B41" s="11">
        <v>5</v>
      </c>
      <c r="D41" s="16">
        <v>788</v>
      </c>
      <c r="E41" s="28" t="s">
        <v>85</v>
      </c>
      <c r="F41" s="19"/>
    </row>
    <row r="42" spans="1:6" ht="15.6" x14ac:dyDescent="0.3">
      <c r="A42" s="28" t="s">
        <v>86</v>
      </c>
      <c r="B42" s="11">
        <v>5</v>
      </c>
      <c r="D42" s="16">
        <v>789</v>
      </c>
      <c r="E42" s="28" t="s">
        <v>86</v>
      </c>
      <c r="F42" s="19"/>
    </row>
    <row r="43" spans="1:6" ht="15.6" x14ac:dyDescent="0.3">
      <c r="E43" s="18"/>
      <c r="F43" s="19"/>
    </row>
    <row r="44" spans="1:6" x14ac:dyDescent="0.25">
      <c r="A44" s="8" t="s">
        <v>89</v>
      </c>
    </row>
    <row r="45" spans="1:6" x14ac:dyDescent="0.25">
      <c r="A45" s="28" t="s">
        <v>42</v>
      </c>
    </row>
    <row r="46" spans="1:6" x14ac:dyDescent="0.25">
      <c r="A46" s="28" t="s">
        <v>52</v>
      </c>
    </row>
    <row r="47" spans="1:6" x14ac:dyDescent="0.25">
      <c r="A47" s="28" t="s">
        <v>58</v>
      </c>
    </row>
    <row r="48" spans="1:6" x14ac:dyDescent="0.25">
      <c r="A48" s="28" t="s">
        <v>69</v>
      </c>
    </row>
    <row r="49" spans="1:10" x14ac:dyDescent="0.25">
      <c r="A49" s="28" t="s">
        <v>77</v>
      </c>
    </row>
    <row r="51" spans="1:10" x14ac:dyDescent="0.25">
      <c r="A51" s="8" t="s">
        <v>90</v>
      </c>
    </row>
    <row r="52" spans="1:10" x14ac:dyDescent="0.25">
      <c r="A52" s="28" t="s">
        <v>91</v>
      </c>
    </row>
    <row r="53" spans="1:10" x14ac:dyDescent="0.25">
      <c r="A53" s="28" t="s">
        <v>92</v>
      </c>
    </row>
    <row r="55" spans="1:10" x14ac:dyDescent="0.25">
      <c r="A55" s="8" t="s">
        <v>93</v>
      </c>
      <c r="B55" s="8" t="s">
        <v>4</v>
      </c>
      <c r="C55" s="9" t="s">
        <v>5</v>
      </c>
      <c r="D55" s="15" t="s">
        <v>94</v>
      </c>
      <c r="E55" s="15" t="s">
        <v>95</v>
      </c>
      <c r="F55" s="9" t="s">
        <v>94</v>
      </c>
      <c r="G55" s="9" t="s">
        <v>96</v>
      </c>
      <c r="H55" s="9" t="s">
        <v>97</v>
      </c>
    </row>
    <row r="56" spans="1:10" ht="13.8" x14ac:dyDescent="0.25">
      <c r="A56" s="28" t="s">
        <v>98</v>
      </c>
      <c r="B56" s="12" t="s">
        <v>99</v>
      </c>
      <c r="C56" s="13">
        <v>93.957999999999998</v>
      </c>
      <c r="D56" s="16" t="s">
        <v>100</v>
      </c>
      <c r="E56" s="14" t="s">
        <v>101</v>
      </c>
      <c r="F56" s="10" t="s">
        <v>102</v>
      </c>
      <c r="G56" s="10" t="str">
        <f>E56&amp;"|"&amp;F56</f>
        <v>Mental Health Block Grant (2020)|None</v>
      </c>
      <c r="H56" s="14">
        <v>522000090</v>
      </c>
      <c r="I56" s="14"/>
      <c r="J56" s="14"/>
    </row>
    <row r="57" spans="1:10" ht="13.8" x14ac:dyDescent="0.25">
      <c r="A57" s="28" t="s">
        <v>103</v>
      </c>
      <c r="B57" s="12" t="s">
        <v>104</v>
      </c>
      <c r="C57" s="13">
        <v>93.957999999999998</v>
      </c>
      <c r="D57" s="16" t="s">
        <v>105</v>
      </c>
      <c r="E57" s="14" t="s">
        <v>99</v>
      </c>
      <c r="F57" s="10" t="s">
        <v>102</v>
      </c>
      <c r="G57" s="10" t="str">
        <f t="shared" ref="G57:G81" si="0">E57&amp;"|"&amp;F57</f>
        <v>Mental Health Block Grant (2021)|None</v>
      </c>
      <c r="H57" s="14">
        <v>522010090</v>
      </c>
      <c r="I57" s="14"/>
      <c r="J57" s="14"/>
    </row>
    <row r="58" spans="1:10" ht="13.8" x14ac:dyDescent="0.25">
      <c r="A58" s="28" t="s">
        <v>106</v>
      </c>
      <c r="B58" s="12" t="s">
        <v>107</v>
      </c>
      <c r="C58" s="13">
        <v>93.957999999999998</v>
      </c>
      <c r="D58" s="16" t="s">
        <v>108</v>
      </c>
      <c r="E58" s="14" t="s">
        <v>107</v>
      </c>
      <c r="F58" s="10" t="s">
        <v>102</v>
      </c>
      <c r="G58" s="10" t="str">
        <f t="shared" si="0"/>
        <v>Mental Health Block Grant (CAA COVID Supplemental)|None</v>
      </c>
      <c r="H58" s="14">
        <v>590010090</v>
      </c>
      <c r="I58" s="14"/>
      <c r="J58" s="14"/>
    </row>
    <row r="59" spans="1:10" ht="13.8" x14ac:dyDescent="0.25">
      <c r="A59" s="28" t="s">
        <v>109</v>
      </c>
      <c r="B59" s="12" t="s">
        <v>110</v>
      </c>
      <c r="C59" s="13">
        <v>93.957999999999998</v>
      </c>
      <c r="D59" s="16" t="s">
        <v>102</v>
      </c>
      <c r="E59" s="14" t="s">
        <v>110</v>
      </c>
      <c r="F59" s="10" t="s">
        <v>102</v>
      </c>
      <c r="G59" s="10" t="str">
        <f t="shared" si="0"/>
        <v>Mental Health Block Grant (ARPA COVID Supplemental)|None</v>
      </c>
      <c r="H59" s="14">
        <v>590020090</v>
      </c>
      <c r="I59" s="14"/>
      <c r="J59" s="14"/>
    </row>
    <row r="60" spans="1:10" ht="13.8" x14ac:dyDescent="0.25">
      <c r="A60" s="28" t="s">
        <v>111</v>
      </c>
      <c r="B60" s="14" t="s">
        <v>112</v>
      </c>
      <c r="C60" s="13">
        <v>21.027000000000001</v>
      </c>
      <c r="E60" s="14" t="s">
        <v>113</v>
      </c>
      <c r="F60" s="10" t="s">
        <v>108</v>
      </c>
      <c r="G60" s="10" t="str">
        <f t="shared" si="0"/>
        <v>Substance Abuse Block Grant (2020)|Treatment</v>
      </c>
      <c r="H60" s="14">
        <v>502700090</v>
      </c>
      <c r="I60" s="14"/>
      <c r="J60" s="14"/>
    </row>
    <row r="61" spans="1:10" ht="13.8" x14ac:dyDescent="0.25">
      <c r="A61" s="28" t="s">
        <v>114</v>
      </c>
      <c r="B61" s="12" t="s">
        <v>115</v>
      </c>
      <c r="C61" s="13">
        <v>93.959000000000003</v>
      </c>
      <c r="E61" s="14" t="s">
        <v>113</v>
      </c>
      <c r="F61" s="10" t="s">
        <v>100</v>
      </c>
      <c r="G61" s="10" t="str">
        <f t="shared" si="0"/>
        <v>Substance Abuse Block Grant (2020)|Prevention</v>
      </c>
      <c r="H61" s="14">
        <v>502500090</v>
      </c>
      <c r="I61" s="14"/>
      <c r="J61" s="14"/>
    </row>
    <row r="62" spans="1:10" ht="13.8" x14ac:dyDescent="0.25">
      <c r="A62" s="28" t="s">
        <v>116</v>
      </c>
      <c r="B62" s="12" t="s">
        <v>117</v>
      </c>
      <c r="C62" s="13">
        <v>93.959000000000003</v>
      </c>
      <c r="E62" s="14" t="s">
        <v>115</v>
      </c>
      <c r="F62" s="10" t="s">
        <v>108</v>
      </c>
      <c r="G62" s="10" t="str">
        <f t="shared" si="0"/>
        <v>Substance Abuse Block Grant (2021)|Treatment</v>
      </c>
      <c r="H62" s="14">
        <v>502710090</v>
      </c>
      <c r="I62" s="14"/>
      <c r="J62" s="14"/>
    </row>
    <row r="63" spans="1:10" ht="13.8" x14ac:dyDescent="0.25">
      <c r="A63" s="28" t="s">
        <v>118</v>
      </c>
      <c r="B63" s="12" t="s">
        <v>119</v>
      </c>
      <c r="C63" s="13">
        <v>93.959000000000003</v>
      </c>
      <c r="E63" s="14" t="s">
        <v>115</v>
      </c>
      <c r="F63" s="10" t="s">
        <v>100</v>
      </c>
      <c r="G63" s="10" t="str">
        <f t="shared" si="0"/>
        <v>Substance Abuse Block Grant (2021)|Prevention</v>
      </c>
      <c r="H63" s="14">
        <v>502510090</v>
      </c>
      <c r="I63" s="14"/>
      <c r="J63" s="14"/>
    </row>
    <row r="64" spans="1:10" ht="13.8" x14ac:dyDescent="0.25">
      <c r="A64" s="28" t="s">
        <v>120</v>
      </c>
      <c r="B64" s="12" t="s">
        <v>121</v>
      </c>
      <c r="C64" s="13">
        <v>93.959000000000003</v>
      </c>
      <c r="E64" s="14" t="s">
        <v>119</v>
      </c>
      <c r="F64" s="10" t="s">
        <v>108</v>
      </c>
      <c r="G64" s="10" t="str">
        <f t="shared" si="0"/>
        <v>Substance Abuse Block Grant (CAA COVID Supplemental)|Treatment</v>
      </c>
      <c r="H64" s="14">
        <v>599100090</v>
      </c>
      <c r="I64" s="14"/>
      <c r="J64" s="14"/>
    </row>
    <row r="65" spans="1:10" ht="13.8" x14ac:dyDescent="0.25">
      <c r="A65" s="28" t="s">
        <v>122</v>
      </c>
      <c r="E65" s="14" t="s">
        <v>119</v>
      </c>
      <c r="F65" s="10" t="s">
        <v>100</v>
      </c>
      <c r="G65" s="10" t="str">
        <f t="shared" si="0"/>
        <v>Substance Abuse Block Grant (CAA COVID Supplemental)|Prevention</v>
      </c>
      <c r="H65" s="14">
        <v>591100090</v>
      </c>
      <c r="I65" s="14"/>
      <c r="J65" s="14"/>
    </row>
    <row r="66" spans="1:10" ht="13.8" x14ac:dyDescent="0.25">
      <c r="A66" s="28" t="s">
        <v>123</v>
      </c>
      <c r="E66" s="14" t="s">
        <v>121</v>
      </c>
      <c r="F66" s="10" t="s">
        <v>108</v>
      </c>
      <c r="G66" s="10" t="str">
        <f t="shared" si="0"/>
        <v>Substance Abuse Block Grant (ARPA COVID Supplemental)|Treatment</v>
      </c>
      <c r="H66" s="14">
        <v>599120090</v>
      </c>
      <c r="I66" s="14"/>
      <c r="J66" s="14"/>
    </row>
    <row r="67" spans="1:10" ht="13.8" x14ac:dyDescent="0.25">
      <c r="A67" s="28" t="s">
        <v>124</v>
      </c>
      <c r="E67" s="14" t="s">
        <v>121</v>
      </c>
      <c r="F67" s="10" t="s">
        <v>100</v>
      </c>
      <c r="G67" s="10" t="str">
        <f t="shared" si="0"/>
        <v>Substance Abuse Block Grant (ARPA COVID Supplemental)|Prevention</v>
      </c>
      <c r="H67" s="14">
        <v>591120090</v>
      </c>
      <c r="I67" s="14"/>
      <c r="J67" s="14"/>
    </row>
    <row r="68" spans="1:10" ht="13.8" x14ac:dyDescent="0.25">
      <c r="E68" s="14" t="s">
        <v>125</v>
      </c>
      <c r="F68" s="10" t="s">
        <v>102</v>
      </c>
      <c r="G68" s="10" t="str">
        <f t="shared" si="0"/>
        <v>Projects for Assistance in Transition from Homelessness (PATH) Grant (2019)|None</v>
      </c>
      <c r="H68" s="14">
        <v>509990090</v>
      </c>
      <c r="I68" s="14"/>
      <c r="J68" s="14"/>
    </row>
    <row r="69" spans="1:10" ht="13.8" x14ac:dyDescent="0.25">
      <c r="E69" s="14" t="s">
        <v>126</v>
      </c>
      <c r="F69" s="10" t="s">
        <v>102</v>
      </c>
      <c r="G69" s="10" t="str">
        <f t="shared" si="0"/>
        <v>Projects for Assistance in Transition from Homelessness (PATH) Grant (2020)|None</v>
      </c>
      <c r="H69" s="14">
        <v>511000090</v>
      </c>
      <c r="I69" s="14"/>
      <c r="J69" s="14"/>
    </row>
    <row r="70" spans="1:10" ht="13.8" x14ac:dyDescent="0.25">
      <c r="E70" s="14" t="s">
        <v>127</v>
      </c>
      <c r="F70" s="10" t="s">
        <v>102</v>
      </c>
      <c r="G70" s="10" t="str">
        <f t="shared" si="0"/>
        <v>Projects for Assistance in Transition from Homelessness (PATH) Grant (2021)|None</v>
      </c>
      <c r="H70" s="14">
        <v>511010090</v>
      </c>
      <c r="I70" s="14"/>
      <c r="J70" s="14"/>
    </row>
    <row r="71" spans="1:10" ht="13.8" x14ac:dyDescent="0.25">
      <c r="E71" s="14" t="s">
        <v>128</v>
      </c>
      <c r="F71" s="10" t="s">
        <v>100</v>
      </c>
      <c r="G71" s="10" t="str">
        <f t="shared" si="0"/>
        <v>State Opioid Response Grant No Cost Extenstion (Year 2)|Prevention</v>
      </c>
      <c r="H71" s="14">
        <v>530020090</v>
      </c>
      <c r="I71" s="14"/>
      <c r="J71" s="14"/>
    </row>
    <row r="72" spans="1:10" ht="13.8" x14ac:dyDescent="0.25">
      <c r="E72" s="14" t="s">
        <v>129</v>
      </c>
      <c r="F72" s="10" t="s">
        <v>108</v>
      </c>
      <c r="G72" s="10" t="str">
        <f t="shared" si="0"/>
        <v>State Opioid Response Grant No Cost Extension (Year 2)|Treatment</v>
      </c>
      <c r="H72" s="14">
        <v>530220090</v>
      </c>
      <c r="I72" s="14"/>
      <c r="J72" s="14"/>
    </row>
    <row r="73" spans="1:10" ht="13.8" x14ac:dyDescent="0.25">
      <c r="E73" s="14" t="s">
        <v>129</v>
      </c>
      <c r="F73" s="10" t="s">
        <v>105</v>
      </c>
      <c r="G73" s="10" t="str">
        <f t="shared" si="0"/>
        <v>State Opioid Response Grant No Cost Extension (Year 2)|Recovery</v>
      </c>
      <c r="H73" s="14">
        <v>530320090</v>
      </c>
      <c r="I73" s="14"/>
      <c r="J73" s="14"/>
    </row>
    <row r="74" spans="1:10" ht="13.8" x14ac:dyDescent="0.25">
      <c r="E74" s="14" t="s">
        <v>130</v>
      </c>
      <c r="F74" s="10" t="s">
        <v>100</v>
      </c>
      <c r="G74" s="10" t="str">
        <f t="shared" si="0"/>
        <v>State Opioid Response Grant (Year 3)|Prevention</v>
      </c>
      <c r="H74" s="14">
        <v>530030090</v>
      </c>
      <c r="I74" s="14"/>
      <c r="J74" s="14"/>
    </row>
    <row r="75" spans="1:10" ht="13.8" x14ac:dyDescent="0.25">
      <c r="E75" s="14" t="s">
        <v>130</v>
      </c>
      <c r="F75" s="10" t="s">
        <v>108</v>
      </c>
      <c r="G75" s="10" t="str">
        <f t="shared" si="0"/>
        <v>State Opioid Response Grant (Year 3)|Treatment</v>
      </c>
      <c r="H75" s="14">
        <v>530230090</v>
      </c>
      <c r="I75" s="14"/>
      <c r="J75" s="14"/>
    </row>
    <row r="76" spans="1:10" ht="13.8" x14ac:dyDescent="0.25">
      <c r="E76" s="14" t="s">
        <v>130</v>
      </c>
      <c r="F76" s="10" t="s">
        <v>105</v>
      </c>
      <c r="G76" s="10" t="str">
        <f t="shared" si="0"/>
        <v>State Opioid Response Grant (Year 3)|Recovery</v>
      </c>
      <c r="H76" s="14">
        <v>530330090</v>
      </c>
      <c r="I76" s="14"/>
      <c r="J76" s="14"/>
    </row>
    <row r="77" spans="1:10" ht="13.8" x14ac:dyDescent="0.25">
      <c r="E77" s="14" t="s">
        <v>131</v>
      </c>
      <c r="F77" s="10" t="s">
        <v>100</v>
      </c>
      <c r="G77" s="10" t="str">
        <f t="shared" si="0"/>
        <v>State Opioid Response Grant (Year 4)|Prevention</v>
      </c>
      <c r="H77" s="14">
        <v>530040090</v>
      </c>
      <c r="I77" s="14"/>
      <c r="J77" s="14"/>
    </row>
    <row r="78" spans="1:10" ht="13.8" x14ac:dyDescent="0.25">
      <c r="E78" s="14" t="s">
        <v>131</v>
      </c>
      <c r="F78" s="10" t="s">
        <v>108</v>
      </c>
      <c r="G78" s="10" t="str">
        <f t="shared" si="0"/>
        <v>State Opioid Response Grant (Year 4)|Treatment</v>
      </c>
      <c r="H78" s="14">
        <v>530240090</v>
      </c>
      <c r="I78" s="14"/>
      <c r="J78" s="14"/>
    </row>
    <row r="79" spans="1:10" ht="13.8" x14ac:dyDescent="0.25">
      <c r="E79" s="14" t="s">
        <v>131</v>
      </c>
      <c r="F79" s="10" t="s">
        <v>105</v>
      </c>
      <c r="G79" s="10" t="str">
        <f t="shared" si="0"/>
        <v>State Opioid Response Grant (Year 4)|Recovery</v>
      </c>
      <c r="H79" s="14">
        <v>530340090</v>
      </c>
      <c r="I79" s="14"/>
      <c r="J79" s="14"/>
    </row>
    <row r="80" spans="1:10" ht="13.8" x14ac:dyDescent="0.25">
      <c r="E80" s="14" t="s">
        <v>132</v>
      </c>
      <c r="F80" s="10" t="s">
        <v>102</v>
      </c>
      <c r="G80" s="10" t="str">
        <f t="shared" si="0"/>
        <v>COVID Emergency Grant|None</v>
      </c>
      <c r="H80" s="14">
        <v>580010090</v>
      </c>
      <c r="I80" s="14"/>
      <c r="J80" s="14"/>
    </row>
    <row r="81" spans="5:10" ht="13.8" x14ac:dyDescent="0.25">
      <c r="E81" s="14" t="s">
        <v>133</v>
      </c>
      <c r="F81" s="10" t="s">
        <v>102</v>
      </c>
      <c r="G81" s="10" t="str">
        <f t="shared" si="0"/>
        <v>COVID Emergency Grant (Supplemental)|None</v>
      </c>
      <c r="H81" s="14">
        <v>580020090</v>
      </c>
      <c r="I81" s="14"/>
      <c r="J81" s="14"/>
    </row>
  </sheetData>
  <autoFilter ref="A1:C42">
    <sortState ref="A2:E41">
      <sortCondition ref="A1:A41"/>
    </sortState>
  </autoFilter>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359241B748AD4D96223057491FA19C" ma:contentTypeVersion="2" ma:contentTypeDescription="Create a new document." ma:contentTypeScope="" ma:versionID="2ce3f62b82673c03a47558617a8c9b77">
  <xsd:schema xmlns:xsd="http://www.w3.org/2001/XMLSchema" xmlns:xs="http://www.w3.org/2001/XMLSchema" xmlns:p="http://schemas.microsoft.com/office/2006/metadata/properties" xmlns:ns2="20418020-9c54-4cac-9804-8a72e7a7623f" targetNamespace="http://schemas.microsoft.com/office/2006/metadata/properties" ma:root="true" ma:fieldsID="33b559ceab5c855c052f2747a9d9bf8f" ns2:_="">
    <xsd:import namespace="20418020-9c54-4cac-9804-8a72e7a7623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418020-9c54-4cac-9804-8a72e7a76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CEABFB-C83A-4709-8F88-4DA60CA228ED}">
  <ds:schemaRefs>
    <ds:schemaRef ds:uri="20418020-9c54-4cac-9804-8a72e7a7623f"/>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56BA5A7B-F0FF-4DF1-AB18-EE02AC1A4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418020-9c54-4cac-9804-8a72e7a762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F7E9CA-0861-4010-A0EA-BE1489CA37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Reimbursement Form</vt:lpstr>
      <vt:lpstr>Exhibit &amp; Notice of Award Info</vt:lpstr>
      <vt:lpstr>Definitions</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VITA Program</cp:lastModifiedBy>
  <cp:revision/>
  <dcterms:created xsi:type="dcterms:W3CDTF">2021-07-08T19:27:41Z</dcterms:created>
  <dcterms:modified xsi:type="dcterms:W3CDTF">2022-05-16T21:16:08Z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0x01010018359241B748AD4D96223057491FA19C</vt:lpwstr>
  </property>
  <property fmtid="{D5CDD505-2E9C-101B-9397-08002B2CF9AE}" pid="3" name="Order">
    <vt:r8>477400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